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er\Privat\Jacobsmindevejdk\"/>
    </mc:Choice>
  </mc:AlternateContent>
  <bookViews>
    <workbookView xWindow="0" yWindow="0" windowWidth="28800" windowHeight="12375"/>
  </bookViews>
  <sheets>
    <sheet name="Regnskab 2010 - 15, budget 2016" sheetId="4" r:id="rId1"/>
    <sheet name="Sammentællinger og budgetgrund" sheetId="1" r:id="rId2"/>
  </sheets>
  <calcPr calcId="171027"/>
</workbook>
</file>

<file path=xl/calcChain.xml><?xml version="1.0" encoding="utf-8"?>
<calcChain xmlns="http://schemas.openxmlformats.org/spreadsheetml/2006/main">
  <c r="G23" i="4" l="1"/>
  <c r="H20" i="4"/>
  <c r="I20" i="4"/>
  <c r="H10" i="4"/>
  <c r="I10" i="4"/>
  <c r="G10" i="4"/>
  <c r="C21" i="1"/>
  <c r="C20" i="1"/>
  <c r="C18" i="1"/>
  <c r="C22" i="1" l="1"/>
  <c r="G20" i="4" l="1"/>
  <c r="E20" i="4" l="1"/>
  <c r="I30" i="1" l="1"/>
  <c r="D20" i="4" l="1"/>
  <c r="F20" i="4"/>
  <c r="C15" i="1"/>
  <c r="F15" i="1" s="1"/>
  <c r="C10" i="4"/>
  <c r="B20" i="4"/>
  <c r="B10" i="4"/>
  <c r="I15" i="1"/>
  <c r="I21" i="1" s="1"/>
  <c r="F18" i="1" l="1"/>
  <c r="C23" i="1"/>
  <c r="C20" i="4"/>
  <c r="G22" i="4" l="1"/>
  <c r="F23" i="1"/>
  <c r="I20" i="1" s="1"/>
  <c r="I23" i="1" s="1"/>
  <c r="G24" i="4" s="1"/>
</calcChain>
</file>

<file path=xl/sharedStrings.xml><?xml version="1.0" encoding="utf-8"?>
<sst xmlns="http://schemas.openxmlformats.org/spreadsheetml/2006/main" count="78" uniqueCount="75">
  <si>
    <t>udgiftsart</t>
  </si>
  <si>
    <t>beløb</t>
  </si>
  <si>
    <t>snerydning</t>
  </si>
  <si>
    <t>kasse</t>
  </si>
  <si>
    <t>indbetalinger</t>
  </si>
  <si>
    <t>generalforsamling, vejfest mv</t>
  </si>
  <si>
    <t>dato</t>
  </si>
  <si>
    <t>Jacobsmindevej vejlaug</t>
  </si>
  <si>
    <t>Indtægter</t>
  </si>
  <si>
    <t>Vejbidrag</t>
  </si>
  <si>
    <t>Ekstraordinært vejbidrag</t>
  </si>
  <si>
    <t>Nybygger bidrag</t>
  </si>
  <si>
    <t>Renteindtægter</t>
  </si>
  <si>
    <t>Regnskab 2010</t>
  </si>
  <si>
    <t>Udgifter</t>
  </si>
  <si>
    <t>Snerydning</t>
  </si>
  <si>
    <t>Kloak</t>
  </si>
  <si>
    <t>Vejfejning og ukrudtsbekæmpels</t>
  </si>
  <si>
    <t>Vejfest, generalforsaml bestyrelse mm</t>
  </si>
  <si>
    <t>renovering af vej / vejbump</t>
  </si>
  <si>
    <t>Bankomkoostninger</t>
  </si>
  <si>
    <t>Indtægter i alt</t>
  </si>
  <si>
    <t>Udgifter i alt</t>
  </si>
  <si>
    <t>gebyrer</t>
  </si>
  <si>
    <t>Hjemmeside</t>
  </si>
  <si>
    <t>Regskab 2011</t>
  </si>
  <si>
    <t>Fordeling</t>
  </si>
  <si>
    <t>glatføre</t>
  </si>
  <si>
    <t xml:space="preserve">udgifter </t>
  </si>
  <si>
    <t>Bank primo</t>
  </si>
  <si>
    <t>Tilgodehavender ultimo</t>
  </si>
  <si>
    <t>Budget i alt</t>
  </si>
  <si>
    <t>bankomkostninger</t>
  </si>
  <si>
    <t>Regnskab 2012</t>
  </si>
  <si>
    <t>Regnskab 2010-2013 og budget 2014</t>
  </si>
  <si>
    <t>Regnskab 2013</t>
  </si>
  <si>
    <t>generalforsamling</t>
  </si>
  <si>
    <t>vejfest</t>
  </si>
  <si>
    <t>Ukrudt</t>
  </si>
  <si>
    <t>kloakrensning</t>
  </si>
  <si>
    <t>webhotel</t>
  </si>
  <si>
    <t>25.mar</t>
  </si>
  <si>
    <t>glatføre fast pris</t>
  </si>
  <si>
    <t>2.maj</t>
  </si>
  <si>
    <t>august</t>
  </si>
  <si>
    <t>3.sept</t>
  </si>
  <si>
    <t>ny hjemmeside</t>
  </si>
  <si>
    <t>29.sep</t>
  </si>
  <si>
    <t>gen.fors., vejfest</t>
  </si>
  <si>
    <t>Webhotel</t>
  </si>
  <si>
    <t>domænenavn</t>
  </si>
  <si>
    <t>Skyldig ultimo</t>
  </si>
  <si>
    <t>Budget 2015</t>
  </si>
  <si>
    <t>Regnskab 2014</t>
  </si>
  <si>
    <t>webafgifter</t>
  </si>
  <si>
    <t>Hjemmeside og webafgifter</t>
  </si>
  <si>
    <t>Regnskab 2015</t>
  </si>
  <si>
    <t>Budget 2016</t>
  </si>
  <si>
    <t>Bankbeholdning primo 2016 ifølge bankkontoudtog</t>
  </si>
  <si>
    <t>Budgetteret kassebeholdning ultimo 2016</t>
  </si>
  <si>
    <t>aktiver primo 2016</t>
  </si>
  <si>
    <t>budgetterede udgifter 2016</t>
  </si>
  <si>
    <t>Budgetterde aktiver ultimo 2016</t>
  </si>
  <si>
    <t>Allerede afholdte udgifter fra 1.1.2016</t>
  </si>
  <si>
    <t>Glatføre vinteren 2015-2016</t>
  </si>
  <si>
    <t xml:space="preserve">I alt afholdt pr 24/4 </t>
  </si>
  <si>
    <t>8.mar</t>
  </si>
  <si>
    <t>26.jan</t>
  </si>
  <si>
    <t>Vejudgifter 2015</t>
  </si>
  <si>
    <t>budget 2016</t>
  </si>
  <si>
    <t>indbetalte kontingenter</t>
  </si>
  <si>
    <t>Aktiver ultimo 2015</t>
  </si>
  <si>
    <t>Bank ultimo 2015</t>
  </si>
  <si>
    <t>Hjemmeside og internet</t>
  </si>
  <si>
    <t>Til gode, ikke inbdbetalte kontingenter pr 31/12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</si>
</sst>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2" xfId="0" applyFont="1" applyBorder="1"/>
    <xf numFmtId="3" fontId="2" fillId="0" borderId="2" xfId="0" applyNumberFormat="1" applyFont="1" applyBorder="1"/>
    <xf numFmtId="0" fontId="2" fillId="0" borderId="3" xfId="0" applyFont="1" applyBorder="1"/>
    <xf numFmtId="3" fontId="2" fillId="0" borderId="3" xfId="0" applyNumberFormat="1" applyFont="1" applyBorder="1"/>
    <xf numFmtId="0" fontId="3" fillId="0" borderId="0" xfId="0" applyFont="1" applyAlignment="1">
      <alignment horizontal="center" wrapText="1"/>
    </xf>
    <xf numFmtId="0" fontId="0" fillId="0" borderId="2" xfId="0" applyBorder="1"/>
    <xf numFmtId="0" fontId="2" fillId="0" borderId="0" xfId="0" applyFont="1" applyBorder="1"/>
    <xf numFmtId="3" fontId="2" fillId="0" borderId="0" xfId="0" applyNumberFormat="1" applyFont="1" applyBorder="1"/>
    <xf numFmtId="0" fontId="0" fillId="0" borderId="0" xfId="0"/>
    <xf numFmtId="0" fontId="0" fillId="0" borderId="1" xfId="0" applyBorder="1"/>
    <xf numFmtId="4" fontId="0" fillId="0" borderId="1" xfId="0" applyNumberFormat="1" applyBorder="1"/>
    <xf numFmtId="3" fontId="2" fillId="0" borderId="0" xfId="0" applyNumberFormat="1" applyFont="1"/>
    <xf numFmtId="3" fontId="2" fillId="0" borderId="2" xfId="0" applyNumberFormat="1" applyFont="1" applyBorder="1"/>
    <xf numFmtId="3" fontId="2" fillId="0" borderId="3" xfId="0" applyNumberFormat="1" applyFont="1" applyBorder="1"/>
    <xf numFmtId="0" fontId="0" fillId="0" borderId="4" xfId="0" applyBorder="1"/>
    <xf numFmtId="3" fontId="0" fillId="0" borderId="2" xfId="0" applyNumberFormat="1" applyBorder="1"/>
    <xf numFmtId="3" fontId="2" fillId="0" borderId="0" xfId="0" applyNumberFormat="1" applyFont="1" applyBorder="1"/>
    <xf numFmtId="3" fontId="0" fillId="0" borderId="0" xfId="0" applyNumberFormat="1"/>
    <xf numFmtId="0" fontId="0" fillId="2" borderId="1" xfId="0" applyFill="1" applyBorder="1"/>
    <xf numFmtId="0" fontId="1" fillId="0" borderId="1" xfId="0" applyFont="1" applyBorder="1"/>
    <xf numFmtId="3" fontId="0" fillId="0" borderId="3" xfId="0" applyNumberForma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0" fillId="0" borderId="1" xfId="0" applyNumberFormat="1" applyBorder="1"/>
    <xf numFmtId="3" fontId="2" fillId="0" borderId="2" xfId="0" applyNumberFormat="1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6" xfId="0" applyFont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3" zoomScale="85" zoomScaleNormal="85" workbookViewId="0">
      <selection activeCell="G24" sqref="G24"/>
    </sheetView>
  </sheetViews>
  <sheetFormatPr defaultColWidth="10.140625" defaultRowHeight="18.75" customHeight="1" x14ac:dyDescent="0.25"/>
  <cols>
    <col min="1" max="1" width="33.42578125" customWidth="1"/>
    <col min="3" max="3" width="10" customWidth="1"/>
    <col min="5" max="5" width="10.140625" style="18"/>
  </cols>
  <sheetData>
    <row r="1" spans="1:9" ht="18.75" customHeight="1" x14ac:dyDescent="0.4">
      <c r="A1" s="35" t="s">
        <v>7</v>
      </c>
      <c r="B1" s="35"/>
      <c r="C1" s="35"/>
      <c r="D1" s="35"/>
      <c r="E1" s="31"/>
    </row>
    <row r="2" spans="1:9" ht="18.75" customHeight="1" x14ac:dyDescent="0.25">
      <c r="A2" s="36" t="s">
        <v>34</v>
      </c>
      <c r="B2" s="36"/>
      <c r="C2" s="36"/>
      <c r="D2" s="36"/>
      <c r="E2" s="32"/>
    </row>
    <row r="3" spans="1:9" ht="18.75" customHeight="1" x14ac:dyDescent="0.25">
      <c r="A3" s="8"/>
      <c r="B3" s="8"/>
      <c r="C3" s="8"/>
      <c r="D3" s="8"/>
      <c r="E3" s="32"/>
    </row>
    <row r="4" spans="1:9" ht="34.5" customHeight="1" x14ac:dyDescent="0.25">
      <c r="A4" s="8"/>
      <c r="B4" s="14" t="s">
        <v>13</v>
      </c>
      <c r="C4" s="14" t="s">
        <v>25</v>
      </c>
      <c r="D4" s="14" t="s">
        <v>33</v>
      </c>
      <c r="E4" s="14" t="s">
        <v>35</v>
      </c>
      <c r="F4" s="14" t="s">
        <v>53</v>
      </c>
      <c r="G4" s="14" t="s">
        <v>52</v>
      </c>
      <c r="H4" s="14" t="s">
        <v>56</v>
      </c>
      <c r="I4" s="14" t="s">
        <v>57</v>
      </c>
    </row>
    <row r="5" spans="1:9" ht="18.75" customHeight="1" x14ac:dyDescent="0.25">
      <c r="A5" s="7" t="s">
        <v>8</v>
      </c>
      <c r="B5" s="6"/>
      <c r="C5" s="27"/>
      <c r="D5" s="6"/>
      <c r="E5" s="6"/>
    </row>
    <row r="6" spans="1:9" ht="18.75" customHeight="1" x14ac:dyDescent="0.25">
      <c r="A6" s="6" t="s">
        <v>9</v>
      </c>
      <c r="B6" s="9">
        <v>40500</v>
      </c>
      <c r="C6" s="27">
        <v>72500</v>
      </c>
      <c r="D6" s="21">
        <v>0</v>
      </c>
      <c r="E6" s="21">
        <v>0</v>
      </c>
      <c r="F6" s="21">
        <v>0</v>
      </c>
      <c r="G6" s="21">
        <v>29000</v>
      </c>
      <c r="H6" s="21">
        <v>29000</v>
      </c>
      <c r="I6" s="21">
        <v>14500</v>
      </c>
    </row>
    <row r="7" spans="1:9" ht="18.75" customHeight="1" x14ac:dyDescent="0.25">
      <c r="A7" s="6" t="s">
        <v>10</v>
      </c>
      <c r="B7" s="9"/>
      <c r="C7" s="27">
        <v>189000</v>
      </c>
      <c r="D7" s="21">
        <v>0</v>
      </c>
      <c r="E7" s="21">
        <v>0</v>
      </c>
      <c r="F7">
        <v>0</v>
      </c>
      <c r="G7" s="21">
        <v>0</v>
      </c>
      <c r="H7" s="21">
        <v>0</v>
      </c>
      <c r="I7" s="21">
        <v>0</v>
      </c>
    </row>
    <row r="8" spans="1:9" ht="18.75" customHeight="1" x14ac:dyDescent="0.25">
      <c r="A8" s="6" t="s">
        <v>11</v>
      </c>
      <c r="B8" s="9"/>
      <c r="C8" s="27">
        <v>0</v>
      </c>
      <c r="D8" s="21">
        <v>0</v>
      </c>
      <c r="E8" s="21">
        <v>0</v>
      </c>
      <c r="F8">
        <v>0</v>
      </c>
      <c r="G8" s="21">
        <v>0</v>
      </c>
      <c r="H8" s="21">
        <v>0</v>
      </c>
      <c r="I8" s="21">
        <v>0</v>
      </c>
    </row>
    <row r="9" spans="1:9" ht="18.75" customHeight="1" x14ac:dyDescent="0.25">
      <c r="A9" s="10" t="s">
        <v>12</v>
      </c>
      <c r="B9" s="11"/>
      <c r="C9" s="25">
        <v>0</v>
      </c>
      <c r="D9" s="22">
        <v>0</v>
      </c>
      <c r="E9" s="22">
        <v>0</v>
      </c>
      <c r="F9" s="15">
        <v>0</v>
      </c>
      <c r="G9" s="22">
        <v>0</v>
      </c>
      <c r="H9" s="34">
        <v>0</v>
      </c>
      <c r="I9" s="34">
        <v>0</v>
      </c>
    </row>
    <row r="10" spans="1:9" ht="18.75" customHeight="1" thickBot="1" x14ac:dyDescent="0.3">
      <c r="A10" s="12" t="s">
        <v>21</v>
      </c>
      <c r="B10" s="13">
        <f>SUM(B6:B9)</f>
        <v>40500</v>
      </c>
      <c r="C10" s="23">
        <f>SUM(C6:C9)</f>
        <v>261500</v>
      </c>
      <c r="D10" s="23">
        <v>0</v>
      </c>
      <c r="E10" s="23">
        <v>0</v>
      </c>
      <c r="F10" s="24">
        <v>0</v>
      </c>
      <c r="G10" s="23">
        <f>SUM(G6:G9)</f>
        <v>29000</v>
      </c>
      <c r="H10" s="23">
        <f t="shared" ref="H10:I10" si="0">SUM(H6:H9)</f>
        <v>29000</v>
      </c>
      <c r="I10" s="23">
        <f t="shared" si="0"/>
        <v>14500</v>
      </c>
    </row>
    <row r="11" spans="1:9" ht="18.75" customHeight="1" x14ac:dyDescent="0.25">
      <c r="A11" s="6"/>
      <c r="B11" s="9"/>
      <c r="C11" s="27"/>
      <c r="D11" s="21"/>
      <c r="E11" s="21"/>
    </row>
    <row r="12" spans="1:9" ht="18.75" customHeight="1" x14ac:dyDescent="0.25">
      <c r="A12" s="7" t="s">
        <v>14</v>
      </c>
      <c r="B12" s="9"/>
      <c r="C12" s="27"/>
      <c r="D12" s="21"/>
      <c r="E12" s="21"/>
    </row>
    <row r="13" spans="1:9" ht="18.75" customHeight="1" x14ac:dyDescent="0.25">
      <c r="A13" s="6" t="s">
        <v>15</v>
      </c>
      <c r="B13" s="9">
        <v>57470</v>
      </c>
      <c r="C13" s="27">
        <v>50800</v>
      </c>
      <c r="D13" s="21">
        <v>17370</v>
      </c>
      <c r="E13" s="21">
        <v>35690</v>
      </c>
      <c r="F13" s="27">
        <v>18750</v>
      </c>
      <c r="G13" s="21">
        <v>20000</v>
      </c>
      <c r="H13" s="21">
        <v>18750</v>
      </c>
      <c r="I13" s="21">
        <v>19500</v>
      </c>
    </row>
    <row r="14" spans="1:9" ht="18.75" customHeight="1" x14ac:dyDescent="0.25">
      <c r="A14" s="6" t="s">
        <v>17</v>
      </c>
      <c r="B14" s="9">
        <v>6608</v>
      </c>
      <c r="C14" s="27">
        <v>2587.5</v>
      </c>
      <c r="D14" s="21">
        <v>2237</v>
      </c>
      <c r="E14" s="21">
        <v>995</v>
      </c>
      <c r="F14" s="27">
        <v>0</v>
      </c>
      <c r="G14" s="21">
        <v>2000</v>
      </c>
      <c r="H14" s="21">
        <v>0</v>
      </c>
      <c r="I14" s="21">
        <v>0</v>
      </c>
    </row>
    <row r="15" spans="1:9" ht="18.75" customHeight="1" x14ac:dyDescent="0.25">
      <c r="A15" s="6" t="s">
        <v>16</v>
      </c>
      <c r="B15" s="9"/>
      <c r="D15" s="27">
        <v>139375</v>
      </c>
      <c r="E15" s="27">
        <v>0</v>
      </c>
      <c r="F15">
        <v>0</v>
      </c>
      <c r="G15" s="21">
        <v>3000</v>
      </c>
      <c r="H15">
        <v>0</v>
      </c>
      <c r="I15">
        <v>0</v>
      </c>
    </row>
    <row r="16" spans="1:9" ht="18.75" customHeight="1" x14ac:dyDescent="0.25">
      <c r="A16" s="6" t="s">
        <v>18</v>
      </c>
      <c r="B16" s="9">
        <v>2109</v>
      </c>
      <c r="C16" s="27">
        <v>2106</v>
      </c>
      <c r="D16" s="21">
        <v>1453</v>
      </c>
      <c r="E16" s="21">
        <v>1485</v>
      </c>
      <c r="F16" s="27">
        <v>8408.7000000000007</v>
      </c>
      <c r="G16" s="21">
        <v>5000</v>
      </c>
      <c r="H16" s="21">
        <v>1689</v>
      </c>
      <c r="I16" s="21">
        <v>3000</v>
      </c>
    </row>
    <row r="17" spans="1:9" ht="18.75" customHeight="1" x14ac:dyDescent="0.25">
      <c r="A17" s="6" t="s">
        <v>19</v>
      </c>
      <c r="B17" s="9"/>
      <c r="D17" s="21">
        <v>0</v>
      </c>
      <c r="E17" s="21"/>
      <c r="F17" s="27">
        <v>0</v>
      </c>
      <c r="G17" s="21">
        <v>0</v>
      </c>
      <c r="H17" s="21">
        <v>0</v>
      </c>
      <c r="I17" s="21">
        <v>0</v>
      </c>
    </row>
    <row r="18" spans="1:9" ht="18.75" customHeight="1" x14ac:dyDescent="0.25">
      <c r="A18" s="6" t="s">
        <v>20</v>
      </c>
      <c r="B18" s="9">
        <v>444</v>
      </c>
      <c r="C18" s="27">
        <v>0</v>
      </c>
      <c r="D18" s="21">
        <v>0</v>
      </c>
      <c r="E18" s="21"/>
      <c r="F18" s="27">
        <v>0</v>
      </c>
      <c r="G18" s="21">
        <v>500</v>
      </c>
      <c r="H18" s="21">
        <v>0</v>
      </c>
      <c r="I18" s="21">
        <v>300</v>
      </c>
    </row>
    <row r="19" spans="1:9" ht="18.75" customHeight="1" x14ac:dyDescent="0.25">
      <c r="A19" s="10" t="s">
        <v>55</v>
      </c>
      <c r="B19" s="11"/>
      <c r="C19" s="25">
        <v>154</v>
      </c>
      <c r="D19" s="22">
        <v>153.75</v>
      </c>
      <c r="E19" s="22">
        <v>154</v>
      </c>
      <c r="F19" s="25">
        <v>3993.78</v>
      </c>
      <c r="G19" s="21">
        <v>500</v>
      </c>
      <c r="H19" s="15">
        <v>231.75</v>
      </c>
      <c r="I19" s="15">
        <v>250</v>
      </c>
    </row>
    <row r="20" spans="1:9" ht="18.75" customHeight="1" thickBot="1" x14ac:dyDescent="0.3">
      <c r="A20" s="12" t="s">
        <v>22</v>
      </c>
      <c r="B20" s="13">
        <f>SUM(B13:B19)</f>
        <v>66631</v>
      </c>
      <c r="C20" s="23">
        <f>SUM(C13:C19)</f>
        <v>55647.5</v>
      </c>
      <c r="D20" s="23">
        <f>SUM(D13:D19,N14)</f>
        <v>160588.75</v>
      </c>
      <c r="E20" s="23">
        <f>SUM(E13:E19,O14)</f>
        <v>38324</v>
      </c>
      <c r="F20" s="30">
        <f>SUM(F13:F19)</f>
        <v>31152.48</v>
      </c>
      <c r="G20" s="30">
        <f>SUM(G13:G19)</f>
        <v>31000</v>
      </c>
      <c r="H20" s="30">
        <f t="shared" ref="H20:I20" si="1">SUM(H13:H19)</f>
        <v>20670.75</v>
      </c>
      <c r="I20" s="30">
        <f t="shared" si="1"/>
        <v>23050</v>
      </c>
    </row>
    <row r="21" spans="1:9" ht="18.75" customHeight="1" x14ac:dyDescent="0.25">
      <c r="A21" s="16"/>
      <c r="B21" s="17"/>
      <c r="C21" s="27"/>
      <c r="D21" s="26"/>
      <c r="E21" s="26"/>
    </row>
    <row r="22" spans="1:9" s="18" customFormat="1" ht="18.75" customHeight="1" x14ac:dyDescent="0.25">
      <c r="A22" s="37" t="s">
        <v>58</v>
      </c>
      <c r="B22" s="37"/>
      <c r="C22" s="37"/>
      <c r="D22" s="37"/>
      <c r="E22" s="37"/>
      <c r="F22" s="37"/>
      <c r="G22" s="20">
        <f>'Sammentællinger og budgetgrund'!F18</f>
        <v>33015.490000000005</v>
      </c>
    </row>
    <row r="23" spans="1:9" s="18" customFormat="1" ht="18.75" customHeight="1" x14ac:dyDescent="0.25">
      <c r="A23" s="38" t="s">
        <v>74</v>
      </c>
      <c r="B23" s="39"/>
      <c r="C23" s="39"/>
      <c r="D23" s="39"/>
      <c r="E23" s="39"/>
      <c r="F23" s="40"/>
      <c r="G23" s="20">
        <f>'Sammentællinger og budgetgrund'!F20</f>
        <v>4000</v>
      </c>
    </row>
    <row r="24" spans="1:9" s="18" customFormat="1" ht="18.75" customHeight="1" x14ac:dyDescent="0.25">
      <c r="A24" s="37" t="s">
        <v>59</v>
      </c>
      <c r="B24" s="37"/>
      <c r="C24" s="37"/>
      <c r="D24" s="37"/>
      <c r="E24" s="37"/>
      <c r="F24" s="37"/>
      <c r="G24" s="20">
        <f>'Sammentællinger og budgetgrund'!I23</f>
        <v>28465.490000000005</v>
      </c>
    </row>
    <row r="25" spans="1:9" ht="18.75" customHeight="1" x14ac:dyDescent="0.25">
      <c r="A25" s="6"/>
      <c r="B25" s="9"/>
      <c r="C25" s="27"/>
      <c r="D25" s="21"/>
      <c r="E25" s="21"/>
    </row>
    <row r="26" spans="1:9" ht="18.75" customHeight="1" x14ac:dyDescent="0.25">
      <c r="A26" s="7"/>
      <c r="B26" s="9"/>
      <c r="C26" s="27"/>
      <c r="D26" s="21"/>
      <c r="E26" s="21"/>
    </row>
  </sheetData>
  <mergeCells count="5">
    <mergeCell ref="A1:D1"/>
    <mergeCell ref="A2:D2"/>
    <mergeCell ref="A22:F22"/>
    <mergeCell ref="A24:F24"/>
    <mergeCell ref="A23:F23"/>
  </mergeCells>
  <pageMargins left="1.29" right="0.7" top="0.75" bottom="0.32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85" zoomScaleNormal="85" workbookViewId="0">
      <selection activeCell="E24" sqref="E24"/>
    </sheetView>
  </sheetViews>
  <sheetFormatPr defaultRowHeight="15" x14ac:dyDescent="0.25"/>
  <cols>
    <col min="1" max="1" width="6.5703125" customWidth="1"/>
    <col min="2" max="2" width="19.5703125" customWidth="1"/>
    <col min="3" max="3" width="10.140625" style="1" bestFit="1" customWidth="1"/>
    <col min="4" max="4" width="7.140625" customWidth="1"/>
    <col min="5" max="5" width="22.7109375" bestFit="1" customWidth="1"/>
    <col min="6" max="6" width="14.42578125" customWidth="1"/>
    <col min="7" max="7" width="2.85546875" customWidth="1"/>
    <col min="8" max="8" width="28.85546875" customWidth="1"/>
    <col min="9" max="9" width="12.140625" customWidth="1"/>
  </cols>
  <sheetData>
    <row r="1" spans="1:9" x14ac:dyDescent="0.25">
      <c r="A1" s="41" t="s">
        <v>68</v>
      </c>
      <c r="B1" s="42"/>
      <c r="C1" s="3"/>
      <c r="D1" s="2"/>
      <c r="E1" s="2"/>
      <c r="F1" s="2" t="s">
        <v>3</v>
      </c>
      <c r="G1" s="2"/>
      <c r="H1" s="28" t="s">
        <v>69</v>
      </c>
      <c r="I1" s="2"/>
    </row>
    <row r="2" spans="1:9" x14ac:dyDescent="0.25">
      <c r="A2" s="2" t="s">
        <v>6</v>
      </c>
      <c r="B2" s="2" t="s">
        <v>0</v>
      </c>
      <c r="C2" s="3" t="s">
        <v>1</v>
      </c>
      <c r="D2" s="2"/>
      <c r="E2" s="2" t="s">
        <v>29</v>
      </c>
      <c r="F2" s="3">
        <v>28686.240000000002</v>
      </c>
      <c r="G2" s="2"/>
      <c r="H2" s="2" t="s">
        <v>0</v>
      </c>
      <c r="I2" s="2"/>
    </row>
    <row r="3" spans="1:9" x14ac:dyDescent="0.25">
      <c r="A3" s="2"/>
      <c r="B3" s="2"/>
      <c r="C3" s="3"/>
      <c r="D3" s="2"/>
      <c r="E3" s="2"/>
      <c r="F3" s="3"/>
      <c r="G3" s="2"/>
      <c r="H3" s="2"/>
      <c r="I3" s="2"/>
    </row>
    <row r="4" spans="1:9" x14ac:dyDescent="0.25">
      <c r="A4" s="33" t="s">
        <v>67</v>
      </c>
      <c r="B4" s="2" t="s">
        <v>40</v>
      </c>
      <c r="C4" s="3">
        <v>186.75</v>
      </c>
      <c r="D4" s="4"/>
      <c r="E4" s="2" t="s">
        <v>70</v>
      </c>
      <c r="F4" s="3">
        <v>25000</v>
      </c>
      <c r="G4" s="2"/>
      <c r="H4" s="2" t="s">
        <v>2</v>
      </c>
      <c r="I4" s="3">
        <v>19500</v>
      </c>
    </row>
    <row r="5" spans="1:9" x14ac:dyDescent="0.25">
      <c r="A5" s="2" t="s">
        <v>66</v>
      </c>
      <c r="B5" s="2" t="s">
        <v>50</v>
      </c>
      <c r="C5" s="3">
        <v>45</v>
      </c>
      <c r="D5" s="4"/>
      <c r="E5" s="2"/>
      <c r="F5" s="3"/>
      <c r="G5" s="2"/>
      <c r="H5" s="2" t="s">
        <v>38</v>
      </c>
      <c r="I5" s="3">
        <v>0</v>
      </c>
    </row>
    <row r="6" spans="1:9" x14ac:dyDescent="0.25">
      <c r="A6" s="2" t="s">
        <v>41</v>
      </c>
      <c r="B6" s="2" t="s">
        <v>42</v>
      </c>
      <c r="C6" s="3">
        <v>18750</v>
      </c>
      <c r="D6" s="4"/>
      <c r="E6" s="2"/>
      <c r="F6" s="3"/>
      <c r="G6" s="2"/>
      <c r="H6" s="2" t="s">
        <v>39</v>
      </c>
      <c r="I6" s="3">
        <v>0</v>
      </c>
    </row>
    <row r="7" spans="1:9" x14ac:dyDescent="0.25">
      <c r="A7" s="2"/>
      <c r="B7" s="2"/>
      <c r="C7" s="3"/>
      <c r="D7" s="4"/>
      <c r="E7" s="2"/>
      <c r="F7" s="3"/>
      <c r="G7" s="2"/>
      <c r="H7" s="2" t="s">
        <v>5</v>
      </c>
      <c r="I7" s="3">
        <v>3000</v>
      </c>
    </row>
    <row r="8" spans="1:9" x14ac:dyDescent="0.25">
      <c r="A8" s="2" t="s">
        <v>43</v>
      </c>
      <c r="B8" s="2" t="s">
        <v>36</v>
      </c>
      <c r="C8" s="3">
        <v>236.9</v>
      </c>
      <c r="D8" s="4"/>
      <c r="E8" s="2"/>
      <c r="F8" s="3"/>
      <c r="G8" s="2"/>
      <c r="H8" s="2" t="s">
        <v>73</v>
      </c>
      <c r="I8" s="3">
        <v>250</v>
      </c>
    </row>
    <row r="9" spans="1:9" x14ac:dyDescent="0.25">
      <c r="A9" s="2" t="s">
        <v>44</v>
      </c>
      <c r="B9" s="2" t="s">
        <v>37</v>
      </c>
      <c r="C9" s="3">
        <v>1452.1</v>
      </c>
      <c r="D9" s="4"/>
      <c r="E9" s="2"/>
      <c r="F9" s="3"/>
      <c r="G9" s="2"/>
      <c r="H9" s="2" t="s">
        <v>32</v>
      </c>
      <c r="I9" s="3">
        <v>300</v>
      </c>
    </row>
    <row r="10" spans="1:9" x14ac:dyDescent="0.25">
      <c r="A10" s="2" t="s">
        <v>47</v>
      </c>
      <c r="B10" s="2" t="s">
        <v>37</v>
      </c>
      <c r="C10" s="3"/>
      <c r="D10" s="4"/>
      <c r="E10" s="2"/>
      <c r="F10" s="3"/>
      <c r="G10" s="2"/>
      <c r="H10" s="2"/>
      <c r="I10" s="2"/>
    </row>
    <row r="11" spans="1:9" x14ac:dyDescent="0.25">
      <c r="A11" s="2" t="s">
        <v>45</v>
      </c>
      <c r="B11" s="2" t="s">
        <v>46</v>
      </c>
      <c r="C11" s="3">
        <v>0</v>
      </c>
      <c r="D11" s="4"/>
      <c r="E11" s="2"/>
      <c r="F11" s="3"/>
      <c r="G11" s="2"/>
      <c r="H11" s="2"/>
      <c r="I11" s="3"/>
    </row>
    <row r="12" spans="1:9" x14ac:dyDescent="0.25">
      <c r="A12" s="19"/>
      <c r="B12" s="19"/>
      <c r="C12" s="20"/>
      <c r="D12" s="4"/>
      <c r="E12" s="2"/>
      <c r="F12" s="3"/>
      <c r="G12" s="2"/>
      <c r="H12" s="2"/>
      <c r="I12" s="2"/>
    </row>
    <row r="13" spans="1:9" x14ac:dyDescent="0.25">
      <c r="A13" s="2"/>
      <c r="B13" s="2"/>
      <c r="C13" s="3"/>
      <c r="D13" s="4"/>
      <c r="E13" s="2"/>
      <c r="F13" s="3"/>
      <c r="G13" s="2"/>
      <c r="H13" s="2"/>
      <c r="I13" s="3"/>
    </row>
    <row r="14" spans="1:9" x14ac:dyDescent="0.25">
      <c r="A14" s="2"/>
      <c r="B14" s="2"/>
      <c r="C14" s="3"/>
      <c r="D14" s="2"/>
      <c r="E14" s="2"/>
      <c r="F14" s="3"/>
      <c r="G14" s="2"/>
      <c r="H14" s="2"/>
      <c r="I14" s="3"/>
    </row>
    <row r="15" spans="1:9" x14ac:dyDescent="0.25">
      <c r="A15" s="2"/>
      <c r="B15" s="2"/>
      <c r="C15" s="3">
        <f>SUM(C4:C14)</f>
        <v>20670.75</v>
      </c>
      <c r="D15" s="2"/>
      <c r="E15" s="2" t="s">
        <v>28</v>
      </c>
      <c r="F15" s="3">
        <f>C15</f>
        <v>20670.75</v>
      </c>
      <c r="G15" s="2"/>
      <c r="H15" s="2" t="s">
        <v>31</v>
      </c>
      <c r="I15" s="3">
        <f>SUM(I4:I14)</f>
        <v>23050</v>
      </c>
    </row>
    <row r="16" spans="1:9" s="18" customFormat="1" x14ac:dyDescent="0.25">
      <c r="A16" s="19"/>
      <c r="B16" s="19"/>
      <c r="C16" s="20"/>
      <c r="D16" s="19"/>
      <c r="E16" s="19"/>
      <c r="F16" s="20"/>
      <c r="G16" s="19"/>
      <c r="H16" s="19"/>
      <c r="I16" s="20"/>
    </row>
    <row r="17" spans="1:9" x14ac:dyDescent="0.25">
      <c r="A17" s="2"/>
      <c r="B17" s="29" t="s">
        <v>26</v>
      </c>
      <c r="C17" s="3"/>
      <c r="D17" s="2"/>
      <c r="E17" s="2"/>
      <c r="F17" s="3"/>
      <c r="G17" s="2"/>
      <c r="H17" s="2"/>
      <c r="I17" s="2"/>
    </row>
    <row r="18" spans="1:9" x14ac:dyDescent="0.25">
      <c r="A18" s="2"/>
      <c r="B18" s="2" t="s">
        <v>27</v>
      </c>
      <c r="C18" s="3">
        <f>C6</f>
        <v>18750</v>
      </c>
      <c r="D18" s="2"/>
      <c r="E18" s="2" t="s">
        <v>72</v>
      </c>
      <c r="F18" s="3">
        <f>F2+F4-F15</f>
        <v>33015.490000000005</v>
      </c>
      <c r="G18" s="2"/>
      <c r="H18" s="2"/>
      <c r="I18" s="5"/>
    </row>
    <row r="19" spans="1:9" x14ac:dyDescent="0.25">
      <c r="A19" s="2"/>
      <c r="B19" s="2" t="s">
        <v>23</v>
      </c>
      <c r="C19" s="3">
        <v>0</v>
      </c>
      <c r="D19" s="2"/>
      <c r="E19" s="2"/>
      <c r="F19" s="3"/>
      <c r="G19" s="2"/>
      <c r="H19" s="2"/>
      <c r="I19" s="2"/>
    </row>
    <row r="20" spans="1:9" x14ac:dyDescent="0.25">
      <c r="A20" s="2"/>
      <c r="B20" s="2" t="s">
        <v>48</v>
      </c>
      <c r="C20" s="1">
        <f>C8+C9+C10</f>
        <v>1689</v>
      </c>
      <c r="D20" s="2"/>
      <c r="E20" s="2" t="s">
        <v>30</v>
      </c>
      <c r="F20" s="3">
        <v>4000</v>
      </c>
      <c r="G20" s="2"/>
      <c r="H20" s="2" t="s">
        <v>60</v>
      </c>
      <c r="I20" s="3">
        <f>F23</f>
        <v>37015.490000000005</v>
      </c>
    </row>
    <row r="21" spans="1:9" x14ac:dyDescent="0.25">
      <c r="A21" s="2"/>
      <c r="B21" s="2" t="s">
        <v>54</v>
      </c>
      <c r="C21" s="3">
        <f>C4+C5</f>
        <v>231.75</v>
      </c>
      <c r="D21" s="2"/>
      <c r="E21" s="2" t="s">
        <v>51</v>
      </c>
      <c r="F21" s="3">
        <v>0</v>
      </c>
      <c r="G21" s="2"/>
      <c r="H21" s="2" t="s">
        <v>61</v>
      </c>
      <c r="I21" s="3">
        <f>-I15</f>
        <v>-23050</v>
      </c>
    </row>
    <row r="22" spans="1:9" x14ac:dyDescent="0.25">
      <c r="A22" s="2"/>
      <c r="B22" s="2" t="s">
        <v>24</v>
      </c>
      <c r="C22" s="3">
        <f>C11</f>
        <v>0</v>
      </c>
      <c r="D22" s="2"/>
      <c r="E22" s="19"/>
      <c r="F22" s="19"/>
      <c r="G22" s="2"/>
      <c r="H22" s="2" t="s">
        <v>4</v>
      </c>
      <c r="I22" s="3">
        <v>14500</v>
      </c>
    </row>
    <row r="23" spans="1:9" x14ac:dyDescent="0.25">
      <c r="A23" s="2"/>
      <c r="B23" s="2"/>
      <c r="C23" s="3">
        <f>SUM(C18:C22)</f>
        <v>20670.75</v>
      </c>
      <c r="D23" s="2"/>
      <c r="E23" s="19" t="s">
        <v>71</v>
      </c>
      <c r="F23" s="20">
        <f>SUM(F18:F22)</f>
        <v>37015.490000000005</v>
      </c>
      <c r="G23" s="2"/>
      <c r="H23" s="2" t="s">
        <v>62</v>
      </c>
      <c r="I23" s="3">
        <f>SUM(I20:I22)</f>
        <v>28465.490000000005</v>
      </c>
    </row>
    <row r="24" spans="1:9" x14ac:dyDescent="0.25">
      <c r="A24" s="2"/>
      <c r="B24" s="2"/>
      <c r="C24" s="3"/>
      <c r="D24" s="2"/>
      <c r="E24" s="2"/>
      <c r="F24" s="3"/>
      <c r="G24" s="2"/>
      <c r="H24" s="19"/>
      <c r="I24" s="19"/>
    </row>
    <row r="25" spans="1:9" x14ac:dyDescent="0.25">
      <c r="F25" s="1"/>
    </row>
    <row r="26" spans="1:9" x14ac:dyDescent="0.25">
      <c r="F26" s="1"/>
      <c r="H26" s="43" t="s">
        <v>63</v>
      </c>
      <c r="I26" s="43"/>
    </row>
    <row r="27" spans="1:9" x14ac:dyDescent="0.25">
      <c r="F27" s="1"/>
      <c r="H27" s="19" t="s">
        <v>64</v>
      </c>
      <c r="I27" s="20">
        <v>18750</v>
      </c>
    </row>
    <row r="28" spans="1:9" x14ac:dyDescent="0.25">
      <c r="H28" s="19" t="s">
        <v>49</v>
      </c>
      <c r="I28" s="19"/>
    </row>
    <row r="29" spans="1:9" x14ac:dyDescent="0.25">
      <c r="H29" s="19" t="s">
        <v>50</v>
      </c>
      <c r="I29" s="20"/>
    </row>
    <row r="30" spans="1:9" x14ac:dyDescent="0.25">
      <c r="H30" s="19" t="s">
        <v>65</v>
      </c>
      <c r="I30" s="20">
        <f>SUM(I27:I29)</f>
        <v>18750</v>
      </c>
    </row>
    <row r="31" spans="1:9" x14ac:dyDescent="0.25">
      <c r="I31" s="1"/>
    </row>
  </sheetData>
  <mergeCells count="2">
    <mergeCell ref="A1:B1"/>
    <mergeCell ref="H26:I26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Regnskab 2010 - 15, budget 2016</vt:lpstr>
      <vt:lpstr>Sammentællinger og budgetgrund</vt:lpstr>
    </vt:vector>
  </TitlesOfParts>
  <Company>SAMF-IT, Københavns Universitet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okochr</dc:creator>
  <cp:lastModifiedBy>Hans Jørgen Wulff</cp:lastModifiedBy>
  <cp:lastPrinted>2016-04-24T17:28:57Z</cp:lastPrinted>
  <dcterms:created xsi:type="dcterms:W3CDTF">2011-03-17T19:26:48Z</dcterms:created>
  <dcterms:modified xsi:type="dcterms:W3CDTF">2016-05-10T09:28:55Z</dcterms:modified>
</cp:coreProperties>
</file>